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ssica\Desktop\PSC 392\"/>
    </mc:Choice>
  </mc:AlternateContent>
  <bookViews>
    <workbookView xWindow="0" yWindow="0" windowWidth="9264" windowHeight="5664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C5" i="1"/>
  <c r="C9" i="1" s="1"/>
  <c r="I8" i="1" s="1"/>
  <c r="C22" i="1"/>
  <c r="C23" i="1" s="1"/>
  <c r="C24" i="1" s="1"/>
  <c r="I4" i="1" l="1"/>
  <c r="F5" i="1"/>
  <c r="C26" i="1" l="1"/>
  <c r="C27" i="1" s="1"/>
</calcChain>
</file>

<file path=xl/sharedStrings.xml><?xml version="1.0" encoding="utf-8"?>
<sst xmlns="http://schemas.openxmlformats.org/spreadsheetml/2006/main" count="57" uniqueCount="49">
  <si>
    <t>Initial Water Temp</t>
  </si>
  <si>
    <t>Final water Temp</t>
  </si>
  <si>
    <t>Constants</t>
  </si>
  <si>
    <t>F</t>
  </si>
  <si>
    <t>Water</t>
  </si>
  <si>
    <t>Flowrate</t>
  </si>
  <si>
    <t>gpm</t>
  </si>
  <si>
    <t>q</t>
  </si>
  <si>
    <t>cp</t>
  </si>
  <si>
    <t>cpQdeltT</t>
  </si>
  <si>
    <t>Btu/lbF</t>
  </si>
  <si>
    <t>lb/s</t>
  </si>
  <si>
    <t>Btu/s</t>
  </si>
  <si>
    <t>Tm</t>
  </si>
  <si>
    <t>bath water</t>
  </si>
  <si>
    <t>U</t>
  </si>
  <si>
    <t>Btu/ft2hrF</t>
  </si>
  <si>
    <t>Btu/ft2sF</t>
  </si>
  <si>
    <t>"</t>
  </si>
  <si>
    <t>L</t>
  </si>
  <si>
    <t>ft</t>
  </si>
  <si>
    <t/>
  </si>
  <si>
    <t>Determine length needed:</t>
  </si>
  <si>
    <t>References</t>
  </si>
  <si>
    <t>http://www.nzifst.org.nz/unitoperations/httrapps1.htm</t>
  </si>
  <si>
    <t>http://www.engineeringtoolbox.com/overall-heat-transfer-coefficients-d_284.html</t>
  </si>
  <si>
    <t>http://www.engineeringtoolbox.com/water-thermal-properties-d_162.html</t>
  </si>
  <si>
    <t>Equations</t>
  </si>
  <si>
    <t>q=cpdeltaT</t>
  </si>
  <si>
    <t>q=UAdeltaTm</t>
  </si>
  <si>
    <t>Tm=(entrance temp difference)-(exit temp difference)/(natural log of entrance/exit)</t>
  </si>
  <si>
    <t>A=piDL</t>
  </si>
  <si>
    <t>Variables</t>
  </si>
  <si>
    <t>Pipe D</t>
  </si>
  <si>
    <t>Efficiency</t>
  </si>
  <si>
    <t>Bath water</t>
  </si>
  <si>
    <t>Height</t>
  </si>
  <si>
    <t>Width</t>
  </si>
  <si>
    <t>Length</t>
  </si>
  <si>
    <t>ft2</t>
  </si>
  <si>
    <t>Total area</t>
  </si>
  <si>
    <t>Energy loss</t>
  </si>
  <si>
    <t>Temp:</t>
  </si>
  <si>
    <t>Heat loss constant (http://www.engineeringtoolbox.com/heat-loss-open-water-tanks-d_286.html)</t>
  </si>
  <si>
    <t>Btu/ft2/hr</t>
  </si>
  <si>
    <t>Btu/hr</t>
  </si>
  <si>
    <t>kW</t>
  </si>
  <si>
    <t>In case of 3" insulation around the hot water tank and water at a temp of 180F there would be approximately 17 Btu/ft2 of surface/hr energy loss, see http://www.engineeringtoolbox.com/heat-loss-open-water-tanks-d_286.html for values</t>
  </si>
  <si>
    <t>Total heat loss (from water in pipes and storage tank walls)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</si>
</sst>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1" fillId="0" borderId="1" xfId="0" applyFont="1" applyBorder="1"/>
    <xf numFmtId="0" fontId="0" fillId="0" borderId="1" xfId="0" quotePrefix="1" applyBorder="1"/>
    <xf numFmtId="0" fontId="0" fillId="5" borderId="1" xfId="0" applyFill="1" applyBorder="1"/>
    <xf numFmtId="0" fontId="0" fillId="0" borderId="0" xfId="0" applyBorder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zifst.org.nz/unitoperations/httrapps1.htm" TargetMode="External"/><Relationship Id="rId2" Type="http://schemas.openxmlformats.org/officeDocument/2006/relationships/hyperlink" Target="http://www.engineeringtoolbox.com/overall-heat-transfer-coefficients-d_284.html" TargetMode="External"/><Relationship Id="rId1" Type="http://schemas.openxmlformats.org/officeDocument/2006/relationships/hyperlink" Target="http://www.engineeringtoolbox.com/water-thermal-properties-d_162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7"/>
  <sheetViews>
    <sheetView tabSelected="1" topLeftCell="B1" zoomScale="61" workbookViewId="0">
      <selection activeCell="C5" sqref="C5"/>
    </sheetView>
  </sheetViews>
  <sheetFormatPr defaultRowHeight="14.4" x14ac:dyDescent="0.3"/>
  <cols>
    <col min="2" max="2" width="21.6640625" customWidth="1"/>
    <col min="11" max="11" width="25.77734375" customWidth="1"/>
  </cols>
  <sheetData>
    <row r="1" spans="2:12" x14ac:dyDescent="0.3">
      <c r="B1" s="13" t="s">
        <v>4</v>
      </c>
      <c r="K1" s="9" t="s">
        <v>27</v>
      </c>
    </row>
    <row r="2" spans="2:12" x14ac:dyDescent="0.3">
      <c r="B2" s="9" t="s">
        <v>0</v>
      </c>
      <c r="C2" s="7">
        <v>40</v>
      </c>
      <c r="D2" s="6" t="s">
        <v>3</v>
      </c>
      <c r="E2" s="9" t="s">
        <v>8</v>
      </c>
      <c r="F2" s="8">
        <v>1</v>
      </c>
      <c r="G2" s="6" t="s">
        <v>10</v>
      </c>
      <c r="H2" s="9" t="s">
        <v>14</v>
      </c>
      <c r="I2" s="7">
        <v>145</v>
      </c>
      <c r="J2" s="6" t="s">
        <v>3</v>
      </c>
      <c r="K2" s="6" t="s">
        <v>28</v>
      </c>
    </row>
    <row r="3" spans="2:12" x14ac:dyDescent="0.3">
      <c r="B3" s="9" t="s">
        <v>1</v>
      </c>
      <c r="C3" s="7">
        <v>140</v>
      </c>
      <c r="D3" s="6" t="s">
        <v>3</v>
      </c>
      <c r="E3" s="9" t="s">
        <v>13</v>
      </c>
      <c r="F3" s="6">
        <f>((C2-I2)-(C3-I2))/LN((C2-I2)/(C3-I2))</f>
        <v>-32.845873875305109</v>
      </c>
      <c r="G3" s="6"/>
      <c r="H3" s="9" t="s">
        <v>33</v>
      </c>
      <c r="I3" s="7">
        <v>1</v>
      </c>
      <c r="J3" s="6" t="s">
        <v>18</v>
      </c>
      <c r="K3" s="6" t="s">
        <v>29</v>
      </c>
    </row>
    <row r="4" spans="2:12" x14ac:dyDescent="0.3">
      <c r="B4" s="9" t="s">
        <v>5</v>
      </c>
      <c r="C4" s="7">
        <v>1.5</v>
      </c>
      <c r="D4" s="6" t="s">
        <v>6</v>
      </c>
      <c r="E4" s="9" t="s">
        <v>15</v>
      </c>
      <c r="F4" s="8">
        <v>70</v>
      </c>
      <c r="G4" s="6" t="s">
        <v>16</v>
      </c>
      <c r="H4" s="6"/>
      <c r="I4" s="6">
        <f>I3/12</f>
        <v>8.3333333333333329E-2</v>
      </c>
      <c r="J4" s="10" t="s">
        <v>21</v>
      </c>
      <c r="K4" s="6" t="s">
        <v>30</v>
      </c>
    </row>
    <row r="5" spans="2:12" x14ac:dyDescent="0.3">
      <c r="B5" s="6"/>
      <c r="C5" s="6">
        <f>C4*(7/50)</f>
        <v>0.21000000000000002</v>
      </c>
      <c r="D5" s="6" t="s">
        <v>11</v>
      </c>
      <c r="E5" s="6"/>
      <c r="F5" s="6">
        <f>F4/60</f>
        <v>1.1666666666666667</v>
      </c>
      <c r="G5" s="6" t="s">
        <v>17</v>
      </c>
      <c r="H5" s="9" t="s">
        <v>34</v>
      </c>
      <c r="I5" s="6">
        <v>0.75</v>
      </c>
      <c r="J5" s="6"/>
      <c r="K5" s="6" t="s">
        <v>31</v>
      </c>
    </row>
    <row r="6" spans="2:12" x14ac:dyDescent="0.3">
      <c r="C6" s="12"/>
      <c r="D6" s="12"/>
    </row>
    <row r="7" spans="2:12" x14ac:dyDescent="0.3">
      <c r="L7" s="3" t="s">
        <v>32</v>
      </c>
    </row>
    <row r="8" spans="2:12" x14ac:dyDescent="0.3">
      <c r="B8" t="s">
        <v>7</v>
      </c>
      <c r="C8" t="s">
        <v>9</v>
      </c>
      <c r="G8" t="s">
        <v>22</v>
      </c>
      <c r="H8" s="2" t="s">
        <v>19</v>
      </c>
      <c r="I8" s="2">
        <f>C9/(F5*-F3*PI()*I4*I5)</f>
        <v>2.7910125810309303</v>
      </c>
      <c r="J8" s="2" t="s">
        <v>20</v>
      </c>
      <c r="K8" s="5"/>
      <c r="L8" s="4" t="s">
        <v>2</v>
      </c>
    </row>
    <row r="9" spans="2:12" x14ac:dyDescent="0.3">
      <c r="C9">
        <f>F2*C5*(C3-C2)</f>
        <v>21.000000000000004</v>
      </c>
      <c r="D9" t="s">
        <v>12</v>
      </c>
    </row>
    <row r="11" spans="2:12" x14ac:dyDescent="0.3">
      <c r="B11" s="13" t="s">
        <v>23</v>
      </c>
    </row>
    <row r="12" spans="2:12" x14ac:dyDescent="0.3">
      <c r="B12" s="1" t="s">
        <v>24</v>
      </c>
    </row>
    <row r="13" spans="2:12" x14ac:dyDescent="0.3">
      <c r="B13" s="1" t="s">
        <v>25</v>
      </c>
    </row>
    <row r="14" spans="2:12" x14ac:dyDescent="0.3">
      <c r="B14" s="1" t="s">
        <v>26</v>
      </c>
    </row>
    <row r="16" spans="2:12" x14ac:dyDescent="0.3">
      <c r="B16" s="13" t="s">
        <v>35</v>
      </c>
      <c r="D16" s="9" t="s">
        <v>42</v>
      </c>
      <c r="E16" s="7">
        <v>180</v>
      </c>
      <c r="F16" s="11" t="s">
        <v>3</v>
      </c>
      <c r="G16" s="9" t="s">
        <v>43</v>
      </c>
      <c r="H16" s="8">
        <v>17</v>
      </c>
      <c r="I16" s="6" t="s">
        <v>44</v>
      </c>
    </row>
    <row r="17" spans="2:4" x14ac:dyDescent="0.3">
      <c r="B17" t="s">
        <v>47</v>
      </c>
    </row>
    <row r="19" spans="2:4" x14ac:dyDescent="0.3">
      <c r="B19" s="9" t="s">
        <v>36</v>
      </c>
      <c r="C19" s="7">
        <v>6</v>
      </c>
      <c r="D19" s="6" t="s">
        <v>20</v>
      </c>
    </row>
    <row r="20" spans="2:4" x14ac:dyDescent="0.3">
      <c r="B20" s="9" t="s">
        <v>37</v>
      </c>
      <c r="C20" s="7">
        <v>6</v>
      </c>
      <c r="D20" s="6" t="s">
        <v>20</v>
      </c>
    </row>
    <row r="21" spans="2:4" x14ac:dyDescent="0.3">
      <c r="B21" s="9" t="s">
        <v>38</v>
      </c>
      <c r="C21" s="7">
        <v>10</v>
      </c>
      <c r="D21" s="6" t="s">
        <v>20</v>
      </c>
    </row>
    <row r="22" spans="2:4" x14ac:dyDescent="0.3">
      <c r="B22" s="9" t="s">
        <v>40</v>
      </c>
      <c r="C22" s="6">
        <f>2*C19*C20+2*C20*C21+2*C19*C21</f>
        <v>312</v>
      </c>
      <c r="D22" s="6" t="s">
        <v>39</v>
      </c>
    </row>
    <row r="23" spans="2:4" x14ac:dyDescent="0.3">
      <c r="B23" s="9" t="s">
        <v>41</v>
      </c>
      <c r="C23" s="6">
        <f>C22*H16</f>
        <v>5304</v>
      </c>
      <c r="D23" s="6" t="s">
        <v>45</v>
      </c>
    </row>
    <row r="24" spans="2:4" x14ac:dyDescent="0.3">
      <c r="B24" s="6"/>
      <c r="C24" s="6">
        <f>C23/3600</f>
        <v>1.4733333333333334</v>
      </c>
      <c r="D24" s="6" t="s">
        <v>12</v>
      </c>
    </row>
    <row r="26" spans="2:4" x14ac:dyDescent="0.3">
      <c r="B26" s="9" t="s">
        <v>48</v>
      </c>
      <c r="C26" s="6">
        <f>C24+C9</f>
        <v>22.473333333333336</v>
      </c>
      <c r="D26" s="6" t="s">
        <v>12</v>
      </c>
    </row>
    <row r="27" spans="2:4" x14ac:dyDescent="0.3">
      <c r="B27" s="6"/>
      <c r="C27" s="6">
        <f>C26*1.05505585</f>
        <v>23.710621802333335</v>
      </c>
      <c r="D27" s="6" t="s">
        <v>46</v>
      </c>
    </row>
  </sheetData>
  <hyperlinks>
    <hyperlink ref="B14" r:id="rId1"/>
    <hyperlink ref="B13" r:id="rId2"/>
    <hyperlink ref="B12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</cp:lastModifiedBy>
  <dcterms:created xsi:type="dcterms:W3CDTF">2017-05-29T22:05:43Z</dcterms:created>
  <dcterms:modified xsi:type="dcterms:W3CDTF">2017-06-08T21:15:13Z</dcterms:modified>
</cp:coreProperties>
</file>